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Hoja1!$A$1:$J$52</definedName>
  </definedNames>
  <calcPr calcId="144525"/>
</workbook>
</file>

<file path=xl/calcChain.xml><?xml version="1.0" encoding="utf-8"?>
<calcChain xmlns="http://schemas.openxmlformats.org/spreadsheetml/2006/main">
  <c r="E47" i="1" l="1"/>
  <c r="J47" i="1" s="1"/>
  <c r="I46" i="1"/>
  <c r="H46" i="1"/>
  <c r="G46" i="1"/>
  <c r="F46" i="1"/>
  <c r="D46" i="1"/>
  <c r="C46" i="1"/>
  <c r="E46" i="1" s="1"/>
  <c r="J46" i="1" s="1"/>
  <c r="E45" i="1"/>
  <c r="J45" i="1" s="1"/>
  <c r="I44" i="1"/>
  <c r="H44" i="1"/>
  <c r="G44" i="1"/>
  <c r="F44" i="1"/>
  <c r="D44" i="1"/>
  <c r="C44" i="1"/>
  <c r="E44" i="1" s="1"/>
  <c r="J44" i="1" s="1"/>
  <c r="E43" i="1"/>
  <c r="J43" i="1" s="1"/>
  <c r="E42" i="1"/>
  <c r="J42" i="1" s="1"/>
  <c r="E41" i="1"/>
  <c r="J41" i="1" s="1"/>
  <c r="E40" i="1"/>
  <c r="J40" i="1" s="1"/>
  <c r="E39" i="1"/>
  <c r="J39" i="1" s="1"/>
  <c r="E38" i="1"/>
  <c r="J38" i="1" s="1"/>
  <c r="E37" i="1"/>
  <c r="J37" i="1" s="1"/>
  <c r="I36" i="1"/>
  <c r="H36" i="1"/>
  <c r="G36" i="1"/>
  <c r="F36" i="1"/>
  <c r="D36" i="1"/>
  <c r="C36" i="1"/>
  <c r="E36" i="1" s="1"/>
  <c r="J36" i="1" s="1"/>
  <c r="E35" i="1"/>
  <c r="J35" i="1" s="1"/>
  <c r="I34" i="1"/>
  <c r="H34" i="1"/>
  <c r="G34" i="1"/>
  <c r="F34" i="1"/>
  <c r="D34" i="1"/>
  <c r="C34" i="1"/>
  <c r="E34" i="1" s="1"/>
  <c r="J34" i="1" s="1"/>
  <c r="E33" i="1"/>
  <c r="J33" i="1" s="1"/>
  <c r="E32" i="1"/>
  <c r="J32" i="1" s="1"/>
  <c r="E31" i="1"/>
  <c r="J31" i="1" s="1"/>
  <c r="E30" i="1"/>
  <c r="J30" i="1" s="1"/>
  <c r="E29" i="1"/>
  <c r="J29" i="1" s="1"/>
  <c r="E28" i="1"/>
  <c r="J28" i="1" s="1"/>
  <c r="E27" i="1"/>
  <c r="J27" i="1" s="1"/>
  <c r="E26" i="1"/>
  <c r="J26" i="1" s="1"/>
  <c r="E25" i="1"/>
  <c r="J25" i="1" s="1"/>
  <c r="I24" i="1"/>
  <c r="H24" i="1"/>
  <c r="G24" i="1"/>
  <c r="F24" i="1"/>
  <c r="D24" i="1"/>
  <c r="C24" i="1"/>
  <c r="E24" i="1" s="1"/>
  <c r="J24" i="1" s="1"/>
  <c r="E23" i="1"/>
  <c r="J23" i="1" s="1"/>
  <c r="E22" i="1"/>
  <c r="J22" i="1" s="1"/>
  <c r="E21" i="1"/>
  <c r="J21" i="1" s="1"/>
  <c r="E20" i="1"/>
  <c r="J20" i="1" s="1"/>
  <c r="E19" i="1"/>
  <c r="J19" i="1" s="1"/>
  <c r="E18" i="1"/>
  <c r="J18" i="1" s="1"/>
  <c r="E17" i="1"/>
  <c r="J17" i="1" s="1"/>
  <c r="I16" i="1"/>
  <c r="H16" i="1"/>
  <c r="G16" i="1"/>
  <c r="F16" i="1"/>
  <c r="D16" i="1"/>
  <c r="C16" i="1"/>
  <c r="E16" i="1" s="1"/>
  <c r="J16" i="1" s="1"/>
  <c r="E15" i="1"/>
  <c r="J15" i="1" s="1"/>
  <c r="E14" i="1"/>
  <c r="J14" i="1" s="1"/>
  <c r="E13" i="1"/>
  <c r="J13" i="1" s="1"/>
  <c r="E12" i="1"/>
  <c r="J12" i="1" s="1"/>
  <c r="E11" i="1"/>
  <c r="J11" i="1" s="1"/>
  <c r="I10" i="1"/>
  <c r="I48" i="1" s="1"/>
  <c r="H10" i="1"/>
  <c r="G10" i="1"/>
  <c r="G48" i="1" s="1"/>
  <c r="F10" i="1"/>
  <c r="E10" i="1"/>
  <c r="E48" i="1" s="1"/>
  <c r="D10" i="1"/>
  <c r="D48" i="1" s="1"/>
  <c r="C10" i="1"/>
  <c r="C48" i="1" s="1"/>
  <c r="F48" i="1" l="1"/>
  <c r="H48" i="1"/>
  <c r="J10" i="1"/>
  <c r="J48" i="1" s="1"/>
</calcChain>
</file>

<file path=xl/comments1.xml><?xml version="1.0" encoding="utf-8"?>
<comments xmlns="http://schemas.openxmlformats.org/spreadsheetml/2006/main">
  <authors>
    <author>DGCG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<sst xmlns="http://schemas.openxmlformats.org/spreadsheetml/2006/main" count="57" uniqueCount="57">
  <si>
    <t>ESTADO ANALÍTICO DEL EJERCICIO DEL PRESUPUESTO DE EGRESOS</t>
  </si>
  <si>
    <t>CLASIFICACIÓN POR OBJETO DEL GASTO (CAPÍTULO Y CONCEPTO)</t>
  </si>
  <si>
    <t>Del 1 de Enero al 30 de Septiembre de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</si>
  <si>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</si>
  <si>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</si>
  <si>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</si>
  <si>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</si>
  <si>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</si>
  <si>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</si>
  <si>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</si>
  <si>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</si>
  <si>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</si>
  <si>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</si>
  <si>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</si>
  <si>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</si>
  <si>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</si>
  <si>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</si>
  <si>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</si>
  <si>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</si>
  <si>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</si>
  <si>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</si>
  <si>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</si>
  <si>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</si>
  <si>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</si>
  <si>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</t>
  </si>
  <si>
    <t xml:space="preserve"> Alimentos Y Utensilios                            </t>
  </si>
  <si>
    <t xml:space="preserve"> Materiales Y Artículos De Construcción Y Reparació</t>
  </si>
  <si>
    <t xml:space="preserve"> Productos Químicos, Farmaceúticos Y De Laboratorio</t>
  </si>
  <si>
    <t xml:space="preserve"> Combustibles, Lubricantes Y Aditivos              </t>
  </si>
  <si>
    <t xml:space="preserve"> Vesturio, Blancos Y Prendas E Protección Y Artícul</t>
  </si>
  <si>
    <t xml:space="preserve"> Herramientas, Refacciones Y Accesorios Menores    </t>
  </si>
  <si>
    <t>Servicios Generales</t>
  </si>
  <si>
    <t xml:space="preserve">Servicios Básicos                                  </t>
  </si>
  <si>
    <t>Servicios de Arrendamiento</t>
  </si>
  <si>
    <t xml:space="preserve">Servicios, Profesionales, Científicos, Técnicos Y  </t>
  </si>
  <si>
    <t xml:space="preserve">Servicios Financieros, Bancarios Y Comerciales     </t>
  </si>
  <si>
    <t xml:space="preserve">Servicios De Instalación, Reparación, Mantenimient </t>
  </si>
  <si>
    <t xml:space="preserve">Servicios De Comunicación Social Y Publicidad      </t>
  </si>
  <si>
    <t xml:space="preserve">Servicios De Traslado Y Viáticos                   </t>
  </si>
  <si>
    <t xml:space="preserve">Servicios Oficiales                                </t>
  </si>
  <si>
    <t xml:space="preserve">Otros Servicios Generales                          </t>
  </si>
  <si>
    <t>Transferencias, Asignaciones, Subsidios y Otras Ayudas</t>
  </si>
  <si>
    <t>Subsidios y Subvenciones</t>
  </si>
  <si>
    <t>Bienes Muebles, Inmuebles e Intangibles</t>
  </si>
  <si>
    <t xml:space="preserve">Mobiliario Y Equipo De Administración         </t>
  </si>
  <si>
    <t xml:space="preserve">Mobiliario Y Equipo Educacional Y Recreativo  </t>
  </si>
  <si>
    <t xml:space="preserve">Equipo E Instrumental Médico Y De Laboratorio </t>
  </si>
  <si>
    <t xml:space="preserve">Vehículos Y Equipo De Transporte              </t>
  </si>
  <si>
    <t xml:space="preserve">Equipo De Defensa Y Seguridad                 </t>
  </si>
  <si>
    <t xml:space="preserve">Maquinaria, Otros Equipos Y Herramientas      </t>
  </si>
  <si>
    <t xml:space="preserve">Activos Intangibles                                                </t>
  </si>
  <si>
    <t>Inversión Pública</t>
  </si>
  <si>
    <t>Obra Pública en bienes propios</t>
  </si>
  <si>
    <t>Inversiones Financieras y otras provisiones</t>
  </si>
  <si>
    <t>Provisiones para contingencias y otras erogaciones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</si>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</sst>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43" fontId="5" fillId="0" borderId="4" xfId="1" applyFont="1" applyFill="1" applyBorder="1" applyAlignment="1">
      <alignment horizontal="right" vertical="center" wrapText="1"/>
    </xf>
    <xf numFmtId="43" fontId="5" fillId="0" borderId="5" xfId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4" fontId="7" fillId="0" borderId="3" xfId="0" applyNumberFormat="1" applyFont="1" applyFill="1" applyBorder="1"/>
    <xf numFmtId="4" fontId="7" fillId="0" borderId="6" xfId="0" applyNumberFormat="1" applyFont="1" applyBorder="1"/>
    <xf numFmtId="43" fontId="3" fillId="0" borderId="6" xfId="1" applyFont="1" applyFill="1" applyBorder="1" applyAlignment="1">
      <alignment horizontal="right" vertical="top" wrapText="1"/>
    </xf>
    <xf numFmtId="4" fontId="7" fillId="0" borderId="0" xfId="0" applyNumberFormat="1" applyFont="1"/>
    <xf numFmtId="4" fontId="7" fillId="0" borderId="3" xfId="0" applyNumberFormat="1" applyFont="1" applyBorder="1"/>
    <xf numFmtId="43" fontId="3" fillId="0" borderId="6" xfId="1" applyFont="1" applyFill="1" applyBorder="1" applyAlignment="1">
      <alignment horizontal="right" vertical="center" wrapText="1"/>
    </xf>
    <xf numFmtId="43" fontId="5" fillId="0" borderId="3" xfId="1" applyFont="1" applyFill="1" applyBorder="1" applyAlignment="1">
      <alignment horizontal="right" vertical="center" wrapText="1"/>
    </xf>
    <xf numFmtId="43" fontId="5" fillId="0" borderId="6" xfId="1" applyFont="1" applyFill="1" applyBorder="1" applyAlignment="1">
      <alignment horizontal="right" vertical="center" wrapText="1"/>
    </xf>
    <xf numFmtId="0" fontId="6" fillId="4" borderId="0" xfId="0" applyFont="1" applyFill="1" applyAlignment="1">
      <alignment vertical="center" wrapText="1"/>
    </xf>
    <xf numFmtId="0" fontId="7" fillId="0" borderId="6" xfId="0" applyFont="1" applyBorder="1"/>
    <xf numFmtId="0" fontId="6" fillId="0" borderId="0" xfId="0" applyFont="1" applyAlignment="1">
      <alignment vertical="center"/>
    </xf>
    <xf numFmtId="0" fontId="7" fillId="0" borderId="3" xfId="0" applyFont="1" applyFill="1" applyBorder="1"/>
    <xf numFmtId="43" fontId="3" fillId="0" borderId="3" xfId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7" fillId="0" borderId="0" xfId="0" applyFont="1"/>
    <xf numFmtId="0" fontId="7" fillId="0" borderId="3" xfId="0" applyFont="1" applyBorder="1"/>
    <xf numFmtId="43" fontId="5" fillId="3" borderId="6" xfId="1" applyFont="1" applyFill="1" applyBorder="1" applyAlignment="1">
      <alignment horizontal="right" vertical="center" wrapText="1"/>
    </xf>
    <xf numFmtId="43" fontId="3" fillId="3" borderId="6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right" vertical="center" wrapText="1"/>
    </xf>
    <xf numFmtId="4" fontId="7" fillId="0" borderId="8" xfId="0" applyNumberFormat="1" applyFont="1" applyBorder="1"/>
    <xf numFmtId="43" fontId="3" fillId="3" borderId="8" xfId="1" applyFont="1" applyFill="1" applyBorder="1" applyAlignment="1">
      <alignment horizontal="right" vertical="center" wrapText="1"/>
    </xf>
    <xf numFmtId="43" fontId="3" fillId="3" borderId="7" xfId="1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justify" vertical="center" wrapText="1"/>
    </xf>
    <xf numFmtId="43" fontId="5" fillId="3" borderId="2" xfId="1" applyFont="1" applyFill="1" applyBorder="1" applyAlignment="1">
      <alignment vertical="center" wrapText="1"/>
    </xf>
    <xf numFmtId="43" fontId="5" fillId="3" borderId="9" xfId="1" applyFont="1" applyFill="1" applyBorder="1" applyAlignment="1">
      <alignment vertical="center" wrapText="1"/>
    </xf>
    <xf numFmtId="0" fontId="5" fillId="3" borderId="0" xfId="0" applyFont="1" applyFill="1"/>
    <xf numFmtId="0" fontId="5" fillId="0" borderId="0" xfId="0" applyFont="1"/>
    <xf numFmtId="0" fontId="8" fillId="0" borderId="0" xfId="0" applyFont="1" applyAlignment="1">
      <alignment horizontal="center"/>
    </xf>
    <xf numFmtId="43" fontId="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workbookViewId="0">
      <selection activeCell="E14" sqref="E14"/>
    </sheetView>
  </sheetViews>
  <sheetFormatPr baseColWidth="10" defaultColWidth="14.140625" defaultRowHeight="12.75" x14ac:dyDescent="0.2"/>
  <cols>
    <col min="1" max="1" width="14.140625" style="2"/>
    <col min="2" max="2" width="23.28515625" style="2" customWidth="1"/>
    <col min="3" max="10" width="14.140625" style="2"/>
    <col min="11" max="11" width="14.140625" style="3"/>
    <col min="12" max="16384" width="14.140625" style="2"/>
  </cols>
  <sheetData>
    <row r="1" spans="1:10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s="3" customFormat="1" x14ac:dyDescent="0.2"/>
    <row r="5" spans="1:10" s="3" customFormat="1" x14ac:dyDescent="0.2">
      <c r="B5" s="4" t="s">
        <v>3</v>
      </c>
      <c r="C5" s="5" t="s">
        <v>4</v>
      </c>
      <c r="D5" s="5"/>
      <c r="E5" s="5"/>
      <c r="F5" s="5"/>
      <c r="G5" s="6"/>
      <c r="H5" s="6"/>
      <c r="I5" s="6"/>
    </row>
    <row r="6" spans="1:10" s="3" customFormat="1" x14ac:dyDescent="0.2"/>
    <row r="7" spans="1:10" s="2" customFormat="1" x14ac:dyDescent="0.2">
      <c r="A7" s="7" t="s">
        <v>5</v>
      </c>
      <c r="B7" s="7"/>
      <c r="C7" s="8" t="s">
        <v>6</v>
      </c>
      <c r="D7" s="8"/>
      <c r="E7" s="8"/>
      <c r="F7" s="8"/>
      <c r="G7" s="8"/>
      <c r="H7" s="8"/>
      <c r="I7" s="8"/>
      <c r="J7" s="8" t="s">
        <v>7</v>
      </c>
    </row>
    <row r="8" spans="1:10" s="2" customFormat="1" ht="25.5" x14ac:dyDescent="0.2">
      <c r="A8" s="7"/>
      <c r="B8" s="7"/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8"/>
    </row>
    <row r="9" spans="1:10" s="2" customFormat="1" x14ac:dyDescent="0.2">
      <c r="A9" s="7"/>
      <c r="B9" s="7"/>
      <c r="C9" s="9">
        <v>1</v>
      </c>
      <c r="D9" s="9">
        <v>2</v>
      </c>
      <c r="E9" s="9" t="s">
        <v>15</v>
      </c>
      <c r="F9" s="9">
        <v>4</v>
      </c>
      <c r="G9" s="9">
        <v>5</v>
      </c>
      <c r="H9" s="9">
        <v>6</v>
      </c>
      <c r="I9" s="9">
        <v>7</v>
      </c>
      <c r="J9" s="9" t="s">
        <v>16</v>
      </c>
    </row>
    <row r="10" spans="1:10" s="2" customFormat="1" x14ac:dyDescent="0.2">
      <c r="A10" s="10" t="s">
        <v>17</v>
      </c>
      <c r="B10" s="11"/>
      <c r="C10" s="12">
        <f>SUM(C11:C15)</f>
        <v>13217516.369999997</v>
      </c>
      <c r="D10" s="13">
        <f t="shared" ref="D10:I10" si="0">SUM(D11:D15)</f>
        <v>12969350.360000001</v>
      </c>
      <c r="E10" s="13">
        <f t="shared" si="0"/>
        <v>26186866.73</v>
      </c>
      <c r="F10" s="12">
        <f t="shared" si="0"/>
        <v>20085378.07</v>
      </c>
      <c r="G10" s="12">
        <f t="shared" si="0"/>
        <v>20085378.07</v>
      </c>
      <c r="H10" s="13">
        <f t="shared" si="0"/>
        <v>20085378.07</v>
      </c>
      <c r="I10" s="13">
        <f t="shared" si="0"/>
        <v>20085378.07</v>
      </c>
      <c r="J10" s="13">
        <f>+E10-G10</f>
        <v>6101488.6600000001</v>
      </c>
    </row>
    <row r="11" spans="1:10" s="2" customFormat="1" ht="38.25" x14ac:dyDescent="0.2">
      <c r="A11" s="14"/>
      <c r="B11" s="15" t="s">
        <v>18</v>
      </c>
      <c r="C11" s="16">
        <v>4936001.76</v>
      </c>
      <c r="D11" s="17">
        <v>6477022.6699999999</v>
      </c>
      <c r="E11" s="18">
        <f>+C11+D11</f>
        <v>11413024.43</v>
      </c>
      <c r="F11" s="19">
        <v>10168626.539999999</v>
      </c>
      <c r="G11" s="20">
        <v>10168626.539999999</v>
      </c>
      <c r="H11" s="17">
        <v>10168626.539999999</v>
      </c>
      <c r="I11" s="17">
        <v>10168626.539999999</v>
      </c>
      <c r="J11" s="18">
        <f>+E11-G11</f>
        <v>1244397.8900000006</v>
      </c>
    </row>
    <row r="12" spans="1:10" s="2" customFormat="1" ht="38.25" x14ac:dyDescent="0.2">
      <c r="A12" s="14"/>
      <c r="B12" s="15" t="s">
        <v>19</v>
      </c>
      <c r="C12" s="16">
        <v>5472911.2800000003</v>
      </c>
      <c r="D12" s="17">
        <v>1782263.28</v>
      </c>
      <c r="E12" s="21">
        <f t="shared" ref="E12:E47" si="1">+C12+D12</f>
        <v>7255174.5600000005</v>
      </c>
      <c r="F12" s="19">
        <v>4584012.09</v>
      </c>
      <c r="G12" s="20">
        <v>4584012.09</v>
      </c>
      <c r="H12" s="17">
        <v>4584012.09</v>
      </c>
      <c r="I12" s="17">
        <v>4584012.09</v>
      </c>
      <c r="J12" s="21">
        <f t="shared" ref="J12:J47" si="2">+E12-G12</f>
        <v>2671162.4700000007</v>
      </c>
    </row>
    <row r="13" spans="1:10" s="2" customFormat="1" ht="25.5" x14ac:dyDescent="0.2">
      <c r="A13" s="14"/>
      <c r="B13" s="15" t="s">
        <v>20</v>
      </c>
      <c r="C13" s="16">
        <v>591125.6</v>
      </c>
      <c r="D13" s="17">
        <v>1251903.8700000001</v>
      </c>
      <c r="E13" s="21">
        <f t="shared" si="1"/>
        <v>1843029.4700000002</v>
      </c>
      <c r="F13" s="19">
        <v>326840.15000000002</v>
      </c>
      <c r="G13" s="20">
        <v>326840.15000000002</v>
      </c>
      <c r="H13" s="17">
        <v>326840.15000000002</v>
      </c>
      <c r="I13" s="17">
        <v>326840.15000000002</v>
      </c>
      <c r="J13" s="21">
        <f t="shared" si="2"/>
        <v>1516189.3200000003</v>
      </c>
    </row>
    <row r="14" spans="1:10" s="2" customFormat="1" x14ac:dyDescent="0.2">
      <c r="A14" s="14"/>
      <c r="B14" s="15" t="s">
        <v>21</v>
      </c>
      <c r="C14" s="16">
        <v>1058450.53</v>
      </c>
      <c r="D14" s="17">
        <v>1479504.87</v>
      </c>
      <c r="E14" s="21">
        <f t="shared" si="1"/>
        <v>2537955.4000000004</v>
      </c>
      <c r="F14" s="19">
        <v>2179727.81</v>
      </c>
      <c r="G14" s="20">
        <v>2179727.81</v>
      </c>
      <c r="H14" s="17">
        <v>2179727.81</v>
      </c>
      <c r="I14" s="17">
        <v>2179727.81</v>
      </c>
      <c r="J14" s="21">
        <f t="shared" si="2"/>
        <v>358227.59000000032</v>
      </c>
    </row>
    <row r="15" spans="1:10" s="2" customFormat="1" ht="25.5" x14ac:dyDescent="0.2">
      <c r="A15" s="14"/>
      <c r="B15" s="15" t="s">
        <v>22</v>
      </c>
      <c r="C15" s="16">
        <v>1159027.2</v>
      </c>
      <c r="D15" s="17">
        <v>1978655.67</v>
      </c>
      <c r="E15" s="21">
        <f t="shared" si="1"/>
        <v>3137682.87</v>
      </c>
      <c r="F15" s="19">
        <v>2826171.48</v>
      </c>
      <c r="G15" s="20">
        <v>2826171.48</v>
      </c>
      <c r="H15" s="17">
        <v>2826171.48</v>
      </c>
      <c r="I15" s="17">
        <v>2826171.48</v>
      </c>
      <c r="J15" s="21">
        <f t="shared" si="2"/>
        <v>311511.39000000013</v>
      </c>
    </row>
    <row r="16" spans="1:10" s="2" customFormat="1" x14ac:dyDescent="0.2">
      <c r="A16" s="10" t="s">
        <v>23</v>
      </c>
      <c r="B16" s="11"/>
      <c r="C16" s="22">
        <f>SUM(C17:C23)</f>
        <v>856710.59000000008</v>
      </c>
      <c r="D16" s="23">
        <f>SUM(D17:D23)</f>
        <v>1117811.45</v>
      </c>
      <c r="E16" s="23">
        <f t="shared" si="1"/>
        <v>1974522.04</v>
      </c>
      <c r="F16" s="22">
        <f t="shared" ref="F16:I16" si="3">SUM(F17:F23)</f>
        <v>1095636.3400000001</v>
      </c>
      <c r="G16" s="22">
        <f t="shared" si="3"/>
        <v>1095636.3400000001</v>
      </c>
      <c r="H16" s="23">
        <f t="shared" si="3"/>
        <v>1095636.3400000001</v>
      </c>
      <c r="I16" s="23">
        <f t="shared" si="3"/>
        <v>1095636.3400000001</v>
      </c>
      <c r="J16" s="23">
        <f t="shared" si="2"/>
        <v>878885.7</v>
      </c>
    </row>
    <row r="17" spans="1:10" s="2" customFormat="1" ht="38.25" x14ac:dyDescent="0.2">
      <c r="A17" s="14"/>
      <c r="B17" s="24" t="s">
        <v>24</v>
      </c>
      <c r="C17" s="16">
        <v>246730.84</v>
      </c>
      <c r="D17" s="17">
        <v>394085.2</v>
      </c>
      <c r="E17" s="21">
        <f t="shared" si="1"/>
        <v>640816.04</v>
      </c>
      <c r="F17" s="19">
        <v>281371.89</v>
      </c>
      <c r="G17" s="20">
        <v>281371.89</v>
      </c>
      <c r="H17" s="17">
        <v>281371.89</v>
      </c>
      <c r="I17" s="17">
        <v>281371.89</v>
      </c>
      <c r="J17" s="21">
        <f t="shared" si="2"/>
        <v>359444.15</v>
      </c>
    </row>
    <row r="18" spans="1:10" s="2" customFormat="1" x14ac:dyDescent="0.2">
      <c r="A18" s="14"/>
      <c r="B18" s="24" t="s">
        <v>25</v>
      </c>
      <c r="C18" s="16">
        <v>106847.48</v>
      </c>
      <c r="D18" s="17">
        <v>26000</v>
      </c>
      <c r="E18" s="21">
        <f t="shared" si="1"/>
        <v>132847.47999999998</v>
      </c>
      <c r="F18" s="19">
        <v>80281</v>
      </c>
      <c r="G18" s="20">
        <v>80281</v>
      </c>
      <c r="H18" s="17">
        <v>80281</v>
      </c>
      <c r="I18" s="17">
        <v>80281</v>
      </c>
      <c r="J18" s="21">
        <f t="shared" si="2"/>
        <v>52566.479999999981</v>
      </c>
    </row>
    <row r="19" spans="1:10" s="2" customFormat="1" ht="25.5" x14ac:dyDescent="0.2">
      <c r="A19" s="14"/>
      <c r="B19" s="24" t="s">
        <v>26</v>
      </c>
      <c r="C19" s="16">
        <v>62326.080000000002</v>
      </c>
      <c r="D19" s="17">
        <v>148687.25</v>
      </c>
      <c r="E19" s="21">
        <f t="shared" si="1"/>
        <v>211013.33000000002</v>
      </c>
      <c r="F19" s="19">
        <v>137556.94</v>
      </c>
      <c r="G19" s="20">
        <v>137556.94</v>
      </c>
      <c r="H19" s="17">
        <v>137556.94</v>
      </c>
      <c r="I19" s="17">
        <v>137556.94</v>
      </c>
      <c r="J19" s="21">
        <f t="shared" si="2"/>
        <v>73456.390000000014</v>
      </c>
    </row>
    <row r="20" spans="1:10" s="2" customFormat="1" ht="38.25" x14ac:dyDescent="0.2">
      <c r="A20" s="14"/>
      <c r="B20" s="24" t="s">
        <v>27</v>
      </c>
      <c r="C20" s="16">
        <v>12403.2</v>
      </c>
      <c r="D20" s="17">
        <v>96965.77</v>
      </c>
      <c r="E20" s="21">
        <f t="shared" si="1"/>
        <v>109368.97</v>
      </c>
      <c r="F20" s="19">
        <v>94574.83</v>
      </c>
      <c r="G20" s="20">
        <v>94574.83</v>
      </c>
      <c r="H20" s="17">
        <v>94574.83</v>
      </c>
      <c r="I20" s="17">
        <v>94574.83</v>
      </c>
      <c r="J20" s="21">
        <f t="shared" si="2"/>
        <v>14794.14</v>
      </c>
    </row>
    <row r="21" spans="1:10" s="2" customFormat="1" ht="25.5" x14ac:dyDescent="0.2">
      <c r="A21" s="14"/>
      <c r="B21" s="24" t="s">
        <v>28</v>
      </c>
      <c r="C21" s="16">
        <v>237053.6</v>
      </c>
      <c r="D21" s="17">
        <v>297738.21999999997</v>
      </c>
      <c r="E21" s="21">
        <f t="shared" si="1"/>
        <v>534791.81999999995</v>
      </c>
      <c r="F21" s="19">
        <v>390370.8</v>
      </c>
      <c r="G21" s="20">
        <v>390370.8</v>
      </c>
      <c r="H21" s="17">
        <v>390370.8</v>
      </c>
      <c r="I21" s="17">
        <v>390370.8</v>
      </c>
      <c r="J21" s="21">
        <f t="shared" si="2"/>
        <v>144421.01999999996</v>
      </c>
    </row>
    <row r="22" spans="1:10" s="2" customFormat="1" ht="38.25" x14ac:dyDescent="0.2">
      <c r="A22" s="14"/>
      <c r="B22" s="24" t="s">
        <v>29</v>
      </c>
      <c r="C22" s="16">
        <v>126751.2</v>
      </c>
      <c r="D22" s="25">
        <v>0</v>
      </c>
      <c r="E22" s="21">
        <f t="shared" si="1"/>
        <v>126751.2</v>
      </c>
      <c r="F22" s="19">
        <v>5657.53</v>
      </c>
      <c r="G22" s="20">
        <v>5657.53</v>
      </c>
      <c r="H22" s="17">
        <v>5657.53</v>
      </c>
      <c r="I22" s="17">
        <v>5657.53</v>
      </c>
      <c r="J22" s="21">
        <f t="shared" si="2"/>
        <v>121093.67</v>
      </c>
    </row>
    <row r="23" spans="1:10" s="2" customFormat="1" ht="38.25" x14ac:dyDescent="0.2">
      <c r="A23" s="14"/>
      <c r="B23" s="24" t="s">
        <v>30</v>
      </c>
      <c r="C23" s="16">
        <v>64598.19</v>
      </c>
      <c r="D23" s="17">
        <v>154335.01</v>
      </c>
      <c r="E23" s="21">
        <f t="shared" si="1"/>
        <v>218933.2</v>
      </c>
      <c r="F23" s="19">
        <v>105823.35</v>
      </c>
      <c r="G23" s="20">
        <v>105823.35</v>
      </c>
      <c r="H23" s="17">
        <v>105823.35</v>
      </c>
      <c r="I23" s="17">
        <v>105823.35</v>
      </c>
      <c r="J23" s="21">
        <f t="shared" si="2"/>
        <v>113109.85</v>
      </c>
    </row>
    <row r="24" spans="1:10" s="2" customFormat="1" x14ac:dyDescent="0.2">
      <c r="A24" s="10" t="s">
        <v>31</v>
      </c>
      <c r="B24" s="11"/>
      <c r="C24" s="22">
        <f>SUM(C25:C33)</f>
        <v>2611027.0399999996</v>
      </c>
      <c r="D24" s="23">
        <f>SUM(D25:D33)</f>
        <v>3222526.6</v>
      </c>
      <c r="E24" s="23">
        <f t="shared" si="1"/>
        <v>5833553.6399999997</v>
      </c>
      <c r="F24" s="22">
        <f t="shared" ref="F24:I24" si="4">SUM(F25:F33)</f>
        <v>3678438.8800000008</v>
      </c>
      <c r="G24" s="22">
        <f t="shared" si="4"/>
        <v>3678438.8800000008</v>
      </c>
      <c r="H24" s="23">
        <f t="shared" si="4"/>
        <v>3678438.8800000008</v>
      </c>
      <c r="I24" s="23">
        <f t="shared" si="4"/>
        <v>3678438.8800000008</v>
      </c>
      <c r="J24" s="23">
        <f t="shared" si="2"/>
        <v>2155114.7599999988</v>
      </c>
    </row>
    <row r="25" spans="1:10" s="2" customFormat="1" x14ac:dyDescent="0.2">
      <c r="A25" s="14"/>
      <c r="B25" s="26" t="s">
        <v>32</v>
      </c>
      <c r="C25" s="16">
        <v>372971.28</v>
      </c>
      <c r="D25" s="17">
        <v>620714.14</v>
      </c>
      <c r="E25" s="21">
        <f t="shared" si="1"/>
        <v>993685.42</v>
      </c>
      <c r="F25" s="19">
        <v>646841.68000000005</v>
      </c>
      <c r="G25" s="20">
        <v>646841.68000000005</v>
      </c>
      <c r="H25" s="17">
        <v>646841.68000000005</v>
      </c>
      <c r="I25" s="17">
        <v>646841.68000000005</v>
      </c>
      <c r="J25" s="21">
        <f t="shared" si="2"/>
        <v>346843.74</v>
      </c>
    </row>
    <row r="26" spans="1:10" s="2" customFormat="1" x14ac:dyDescent="0.2">
      <c r="A26" s="14"/>
      <c r="B26" s="26" t="s">
        <v>33</v>
      </c>
      <c r="C26" s="27">
        <v>0</v>
      </c>
      <c r="D26" s="17">
        <v>13128.4</v>
      </c>
      <c r="E26" s="21">
        <f t="shared" si="1"/>
        <v>13128.4</v>
      </c>
      <c r="F26" s="19">
        <v>9300.4</v>
      </c>
      <c r="G26" s="20">
        <v>9300.4</v>
      </c>
      <c r="H26" s="17">
        <v>9300.4</v>
      </c>
      <c r="I26" s="17">
        <v>9300.4</v>
      </c>
      <c r="J26" s="21">
        <f t="shared" si="2"/>
        <v>3828</v>
      </c>
    </row>
    <row r="27" spans="1:10" s="2" customFormat="1" x14ac:dyDescent="0.2">
      <c r="A27" s="14"/>
      <c r="B27" s="26" t="s">
        <v>34</v>
      </c>
      <c r="C27" s="16">
        <v>625601.72</v>
      </c>
      <c r="D27" s="17">
        <v>1279996.93</v>
      </c>
      <c r="E27" s="21">
        <f t="shared" si="1"/>
        <v>1905598.65</v>
      </c>
      <c r="F27" s="19">
        <v>1383543.81</v>
      </c>
      <c r="G27" s="20">
        <v>1383543.81</v>
      </c>
      <c r="H27" s="17">
        <v>1383543.81</v>
      </c>
      <c r="I27" s="17">
        <v>1383543.81</v>
      </c>
      <c r="J27" s="21">
        <f t="shared" si="2"/>
        <v>522054.83999999985</v>
      </c>
    </row>
    <row r="28" spans="1:10" s="2" customFormat="1" x14ac:dyDescent="0.2">
      <c r="A28" s="14"/>
      <c r="B28" s="26" t="s">
        <v>35</v>
      </c>
      <c r="C28" s="16">
        <v>189763.16</v>
      </c>
      <c r="D28" s="17">
        <v>234707.14</v>
      </c>
      <c r="E28" s="21">
        <f t="shared" si="1"/>
        <v>424470.30000000005</v>
      </c>
      <c r="F28" s="19">
        <v>375056.56</v>
      </c>
      <c r="G28" s="20">
        <v>375056.56</v>
      </c>
      <c r="H28" s="17">
        <v>375056.56</v>
      </c>
      <c r="I28" s="17">
        <v>375056.56</v>
      </c>
      <c r="J28" s="21">
        <f t="shared" si="2"/>
        <v>49413.740000000049</v>
      </c>
    </row>
    <row r="29" spans="1:10" s="2" customFormat="1" x14ac:dyDescent="0.2">
      <c r="A29" s="14"/>
      <c r="B29" s="26" t="s">
        <v>36</v>
      </c>
      <c r="C29" s="16">
        <v>548325.72</v>
      </c>
      <c r="D29" s="17">
        <v>493157.91</v>
      </c>
      <c r="E29" s="21">
        <f t="shared" si="1"/>
        <v>1041483.6299999999</v>
      </c>
      <c r="F29" s="19">
        <v>470494.37</v>
      </c>
      <c r="G29" s="20">
        <v>470494.37</v>
      </c>
      <c r="H29" s="17">
        <v>470494.37</v>
      </c>
      <c r="I29" s="17">
        <v>470494.37</v>
      </c>
      <c r="J29" s="21">
        <f t="shared" si="2"/>
        <v>570989.25999999989</v>
      </c>
    </row>
    <row r="30" spans="1:10" s="2" customFormat="1" x14ac:dyDescent="0.2">
      <c r="A30" s="14"/>
      <c r="B30" s="26" t="s">
        <v>37</v>
      </c>
      <c r="C30" s="16">
        <v>209747.4</v>
      </c>
      <c r="D30" s="17">
        <v>52559.09</v>
      </c>
      <c r="E30" s="21">
        <f t="shared" si="1"/>
        <v>262306.49</v>
      </c>
      <c r="F30" s="19">
        <v>225831.37</v>
      </c>
      <c r="G30" s="20">
        <v>225831.37</v>
      </c>
      <c r="H30" s="17">
        <v>225831.37</v>
      </c>
      <c r="I30" s="17">
        <v>225831.37</v>
      </c>
      <c r="J30" s="21">
        <f t="shared" si="2"/>
        <v>36475.119999999995</v>
      </c>
    </row>
    <row r="31" spans="1:10" s="2" customFormat="1" x14ac:dyDescent="0.2">
      <c r="A31" s="14"/>
      <c r="B31" s="26" t="s">
        <v>38</v>
      </c>
      <c r="C31" s="16">
        <v>195051.92</v>
      </c>
      <c r="D31" s="17">
        <v>100425.41</v>
      </c>
      <c r="E31" s="21">
        <f t="shared" si="1"/>
        <v>295477.33</v>
      </c>
      <c r="F31" s="19">
        <v>154173.81</v>
      </c>
      <c r="G31" s="20">
        <v>154173.81</v>
      </c>
      <c r="H31" s="17">
        <v>154173.81</v>
      </c>
      <c r="I31" s="17">
        <v>154173.81</v>
      </c>
      <c r="J31" s="21">
        <f t="shared" si="2"/>
        <v>141303.52000000002</v>
      </c>
    </row>
    <row r="32" spans="1:10" s="2" customFormat="1" x14ac:dyDescent="0.2">
      <c r="A32" s="14"/>
      <c r="B32" s="26" t="s">
        <v>39</v>
      </c>
      <c r="C32" s="16">
        <v>187508.8</v>
      </c>
      <c r="D32" s="17">
        <v>172530.02</v>
      </c>
      <c r="E32" s="21">
        <f t="shared" si="1"/>
        <v>360038.81999999995</v>
      </c>
      <c r="F32" s="19">
        <v>135541.91</v>
      </c>
      <c r="G32" s="20">
        <v>135541.91</v>
      </c>
      <c r="H32" s="17">
        <v>135541.91</v>
      </c>
      <c r="I32" s="17">
        <v>135541.91</v>
      </c>
      <c r="J32" s="21">
        <f t="shared" si="2"/>
        <v>224496.90999999995</v>
      </c>
    </row>
    <row r="33" spans="1:12" ht="12.75" customHeight="1" x14ac:dyDescent="0.2">
      <c r="A33" s="14"/>
      <c r="B33" s="26" t="s">
        <v>40</v>
      </c>
      <c r="C33" s="16">
        <v>282057.03999999998</v>
      </c>
      <c r="D33" s="17">
        <v>255307.56</v>
      </c>
      <c r="E33" s="21">
        <f t="shared" si="1"/>
        <v>537364.6</v>
      </c>
      <c r="F33" s="19">
        <v>277654.96999999997</v>
      </c>
      <c r="G33" s="20">
        <v>277654.96999999997</v>
      </c>
      <c r="H33" s="17">
        <v>277654.96999999997</v>
      </c>
      <c r="I33" s="17">
        <v>277654.96999999997</v>
      </c>
      <c r="J33" s="21">
        <f t="shared" si="2"/>
        <v>259709.63</v>
      </c>
    </row>
    <row r="34" spans="1:12" ht="12.75" customHeight="1" x14ac:dyDescent="0.2">
      <c r="A34" s="10" t="s">
        <v>41</v>
      </c>
      <c r="B34" s="11"/>
      <c r="C34" s="22">
        <f>SUM(C35:C35)</f>
        <v>101250</v>
      </c>
      <c r="D34" s="23">
        <f t="shared" ref="D34:I34" si="5">SUM(D35:D35)</f>
        <v>201788</v>
      </c>
      <c r="E34" s="23">
        <f t="shared" si="1"/>
        <v>303038</v>
      </c>
      <c r="F34" s="22">
        <f t="shared" si="5"/>
        <v>141394</v>
      </c>
      <c r="G34" s="22">
        <f t="shared" si="5"/>
        <v>141394</v>
      </c>
      <c r="H34" s="23">
        <f t="shared" si="5"/>
        <v>141394</v>
      </c>
      <c r="I34" s="23">
        <f t="shared" si="5"/>
        <v>141394</v>
      </c>
      <c r="J34" s="23">
        <f t="shared" si="2"/>
        <v>161644</v>
      </c>
    </row>
    <row r="35" spans="1:12" ht="12.75" customHeight="1" x14ac:dyDescent="0.2">
      <c r="A35" s="14"/>
      <c r="B35" s="15" t="s">
        <v>42</v>
      </c>
      <c r="C35" s="28">
        <v>101250</v>
      </c>
      <c r="D35" s="17">
        <v>201788</v>
      </c>
      <c r="E35" s="21">
        <f t="shared" si="1"/>
        <v>303038</v>
      </c>
      <c r="F35" s="19">
        <v>141394</v>
      </c>
      <c r="G35" s="20">
        <v>141394</v>
      </c>
      <c r="H35" s="17">
        <v>141394</v>
      </c>
      <c r="I35" s="17">
        <v>141394</v>
      </c>
      <c r="J35" s="21">
        <f t="shared" si="2"/>
        <v>161644</v>
      </c>
    </row>
    <row r="36" spans="1:12" ht="12.75" customHeight="1" x14ac:dyDescent="0.2">
      <c r="A36" s="10" t="s">
        <v>43</v>
      </c>
      <c r="B36" s="11"/>
      <c r="C36" s="22">
        <f>SUM(C37:C43)</f>
        <v>48930</v>
      </c>
      <c r="D36" s="23">
        <f>SUM(D37:D43)</f>
        <v>5625358.4900000012</v>
      </c>
      <c r="E36" s="23">
        <f t="shared" si="1"/>
        <v>5674288.4900000012</v>
      </c>
      <c r="F36" s="22">
        <f>SUM(F37:F43)</f>
        <v>1873646.27</v>
      </c>
      <c r="G36" s="22">
        <f>SUM(G37:G43)</f>
        <v>1873646.27</v>
      </c>
      <c r="H36" s="23">
        <f>SUM(H37:H43)</f>
        <v>1873646.27</v>
      </c>
      <c r="I36" s="23">
        <f>SUM(I37:I43)</f>
        <v>1873646.27</v>
      </c>
      <c r="J36" s="23">
        <f t="shared" si="2"/>
        <v>3800642.2200000011</v>
      </c>
    </row>
    <row r="37" spans="1:12" ht="12.75" customHeight="1" x14ac:dyDescent="0.2">
      <c r="A37" s="14"/>
      <c r="B37" s="26" t="s">
        <v>44</v>
      </c>
      <c r="C37" s="28">
        <v>16000</v>
      </c>
      <c r="D37" s="17">
        <v>2773018.52</v>
      </c>
      <c r="E37" s="21">
        <f t="shared" si="1"/>
        <v>2789018.52</v>
      </c>
      <c r="F37" s="19">
        <v>1351338.24</v>
      </c>
      <c r="G37" s="20">
        <v>1351338.24</v>
      </c>
      <c r="H37" s="17">
        <v>1351338.24</v>
      </c>
      <c r="I37" s="17">
        <v>1351338.24</v>
      </c>
      <c r="J37" s="21">
        <f t="shared" si="2"/>
        <v>1437680.28</v>
      </c>
    </row>
    <row r="38" spans="1:12" ht="12.75" customHeight="1" x14ac:dyDescent="0.2">
      <c r="A38" s="14"/>
      <c r="B38" s="26" t="s">
        <v>45</v>
      </c>
      <c r="C38" s="28">
        <v>0</v>
      </c>
      <c r="D38" s="17">
        <v>361061.48</v>
      </c>
      <c r="E38" s="21">
        <f t="shared" si="1"/>
        <v>361061.48</v>
      </c>
      <c r="F38" s="19">
        <v>111420.23</v>
      </c>
      <c r="G38" s="20">
        <v>111420.23</v>
      </c>
      <c r="H38" s="17">
        <v>111420.23</v>
      </c>
      <c r="I38" s="17">
        <v>111420.23</v>
      </c>
      <c r="J38" s="21">
        <f t="shared" si="2"/>
        <v>249641.25</v>
      </c>
      <c r="L38" s="29"/>
    </row>
    <row r="39" spans="1:12" ht="12.75" customHeight="1" x14ac:dyDescent="0.2">
      <c r="A39" s="14"/>
      <c r="B39" s="26" t="s">
        <v>46</v>
      </c>
      <c r="C39" s="28">
        <v>14930</v>
      </c>
      <c r="D39" s="17">
        <v>59389.99</v>
      </c>
      <c r="E39" s="21">
        <f t="shared" si="1"/>
        <v>74319.989999999991</v>
      </c>
      <c r="F39" s="19">
        <v>11083.8</v>
      </c>
      <c r="G39" s="20">
        <v>11083.8</v>
      </c>
      <c r="H39" s="17">
        <v>11083.8</v>
      </c>
      <c r="I39" s="17">
        <v>11083.8</v>
      </c>
      <c r="J39" s="21">
        <f t="shared" si="2"/>
        <v>63236.189999999988</v>
      </c>
    </row>
    <row r="40" spans="1:12" ht="12.75" customHeight="1" x14ac:dyDescent="0.2">
      <c r="A40" s="14"/>
      <c r="B40" s="26" t="s">
        <v>47</v>
      </c>
      <c r="C40" s="28">
        <v>0</v>
      </c>
      <c r="D40" s="17">
        <v>190475</v>
      </c>
      <c r="E40" s="21">
        <f t="shared" si="1"/>
        <v>190475</v>
      </c>
      <c r="F40" s="19">
        <v>190475</v>
      </c>
      <c r="G40" s="20">
        <v>190475</v>
      </c>
      <c r="H40" s="17">
        <v>190475</v>
      </c>
      <c r="I40" s="17">
        <v>190475</v>
      </c>
      <c r="J40" s="23">
        <f t="shared" si="2"/>
        <v>0</v>
      </c>
    </row>
    <row r="41" spans="1:12" ht="12.75" customHeight="1" x14ac:dyDescent="0.2">
      <c r="A41" s="14"/>
      <c r="B41" s="26" t="s">
        <v>48</v>
      </c>
      <c r="C41" s="28">
        <v>18000</v>
      </c>
      <c r="D41" s="17">
        <v>-6894</v>
      </c>
      <c r="E41" s="21">
        <f t="shared" si="1"/>
        <v>11106</v>
      </c>
      <c r="F41" s="30">
        <v>0</v>
      </c>
      <c r="G41" s="31">
        <v>0</v>
      </c>
      <c r="H41" s="25">
        <v>0</v>
      </c>
      <c r="I41" s="25">
        <v>0</v>
      </c>
      <c r="J41" s="21">
        <f t="shared" si="2"/>
        <v>11106</v>
      </c>
    </row>
    <row r="42" spans="1:12" ht="12.75" customHeight="1" x14ac:dyDescent="0.2">
      <c r="A42" s="14"/>
      <c r="B42" s="26" t="s">
        <v>49</v>
      </c>
      <c r="C42" s="28">
        <v>0</v>
      </c>
      <c r="D42" s="17">
        <v>2144805.56</v>
      </c>
      <c r="E42" s="21">
        <f t="shared" si="1"/>
        <v>2144805.56</v>
      </c>
      <c r="F42" s="19">
        <v>209329</v>
      </c>
      <c r="G42" s="20">
        <v>209329</v>
      </c>
      <c r="H42" s="17">
        <v>209329</v>
      </c>
      <c r="I42" s="17">
        <v>209329</v>
      </c>
      <c r="J42" s="21">
        <f t="shared" si="2"/>
        <v>1935476.56</v>
      </c>
    </row>
    <row r="43" spans="1:12" ht="12.75" customHeight="1" x14ac:dyDescent="0.2">
      <c r="A43" s="14"/>
      <c r="B43" s="26" t="s">
        <v>50</v>
      </c>
      <c r="C43" s="28">
        <v>0</v>
      </c>
      <c r="D43" s="17">
        <v>103501.94</v>
      </c>
      <c r="E43" s="21">
        <f t="shared" si="1"/>
        <v>103501.94</v>
      </c>
      <c r="F43" s="30">
        <v>0</v>
      </c>
      <c r="G43" s="31">
        <v>0</v>
      </c>
      <c r="H43" s="25">
        <v>0</v>
      </c>
      <c r="I43" s="25">
        <v>0</v>
      </c>
      <c r="J43" s="21">
        <f t="shared" si="2"/>
        <v>103501.94</v>
      </c>
    </row>
    <row r="44" spans="1:12" ht="12.75" customHeight="1" x14ac:dyDescent="0.2">
      <c r="A44" s="10" t="s">
        <v>51</v>
      </c>
      <c r="B44" s="11"/>
      <c r="C44" s="22">
        <f>SUM(C45)</f>
        <v>0</v>
      </c>
      <c r="D44" s="23">
        <f t="shared" ref="D44:I44" si="6">SUM(D45)</f>
        <v>20454635.530000001</v>
      </c>
      <c r="E44" s="32">
        <f t="shared" si="1"/>
        <v>20454635.530000001</v>
      </c>
      <c r="F44" s="22">
        <f t="shared" si="6"/>
        <v>3858056.8</v>
      </c>
      <c r="G44" s="22">
        <f t="shared" si="6"/>
        <v>3858056.8</v>
      </c>
      <c r="H44" s="23">
        <f t="shared" si="6"/>
        <v>3858056.8</v>
      </c>
      <c r="I44" s="23">
        <f t="shared" si="6"/>
        <v>3858056.8</v>
      </c>
      <c r="J44" s="32">
        <f t="shared" si="2"/>
        <v>16596578.73</v>
      </c>
    </row>
    <row r="45" spans="1:12" ht="12.75" customHeight="1" x14ac:dyDescent="0.2">
      <c r="A45" s="30"/>
      <c r="B45" s="15" t="s">
        <v>52</v>
      </c>
      <c r="C45" s="28">
        <v>0</v>
      </c>
      <c r="D45" s="33">
        <v>20454635.530000001</v>
      </c>
      <c r="E45" s="33">
        <f t="shared" si="1"/>
        <v>20454635.530000001</v>
      </c>
      <c r="F45" s="19">
        <v>3858056.8</v>
      </c>
      <c r="G45" s="20">
        <v>3858056.8</v>
      </c>
      <c r="H45" s="17">
        <v>3858056.8</v>
      </c>
      <c r="I45" s="17">
        <v>3858056.8</v>
      </c>
      <c r="J45" s="33">
        <f t="shared" si="2"/>
        <v>16596578.73</v>
      </c>
    </row>
    <row r="46" spans="1:12" ht="12.75" customHeight="1" x14ac:dyDescent="0.2">
      <c r="A46" s="10" t="s">
        <v>53</v>
      </c>
      <c r="B46" s="11"/>
      <c r="C46" s="22">
        <f>SUM(C47)</f>
        <v>600529.44999999995</v>
      </c>
      <c r="D46" s="23">
        <f t="shared" ref="D46:I46" si="7">SUM(D47)</f>
        <v>93580.93</v>
      </c>
      <c r="E46" s="32">
        <f t="shared" si="1"/>
        <v>694110.37999999989</v>
      </c>
      <c r="F46" s="22">
        <f t="shared" si="7"/>
        <v>0</v>
      </c>
      <c r="G46" s="22">
        <f t="shared" si="7"/>
        <v>0</v>
      </c>
      <c r="H46" s="23">
        <f t="shared" si="7"/>
        <v>0</v>
      </c>
      <c r="I46" s="23">
        <f t="shared" si="7"/>
        <v>0</v>
      </c>
      <c r="J46" s="32">
        <f t="shared" si="2"/>
        <v>694110.37999999989</v>
      </c>
    </row>
    <row r="47" spans="1:12" ht="12.75" customHeight="1" x14ac:dyDescent="0.2">
      <c r="A47" s="14"/>
      <c r="B47" s="15" t="s">
        <v>54</v>
      </c>
      <c r="C47" s="34">
        <v>600529.44999999995</v>
      </c>
      <c r="D47" s="35">
        <v>93580.93</v>
      </c>
      <c r="E47" s="36">
        <f t="shared" si="1"/>
        <v>694110.37999999989</v>
      </c>
      <c r="F47" s="37">
        <v>0</v>
      </c>
      <c r="G47" s="37">
        <v>0</v>
      </c>
      <c r="H47" s="36">
        <v>0</v>
      </c>
      <c r="I47" s="36">
        <v>0</v>
      </c>
      <c r="J47" s="36">
        <f t="shared" si="2"/>
        <v>694110.37999999989</v>
      </c>
    </row>
    <row r="48" spans="1:12" s="43" customFormat="1" x14ac:dyDescent="0.2">
      <c r="A48" s="38"/>
      <c r="B48" s="39" t="s">
        <v>55</v>
      </c>
      <c r="C48" s="40">
        <f t="shared" ref="C48:J48" si="8">+C10+C16+C24+C34+C36+C44+C46</f>
        <v>17435963.449999996</v>
      </c>
      <c r="D48" s="40">
        <f t="shared" si="8"/>
        <v>43685051.360000007</v>
      </c>
      <c r="E48" s="40">
        <f t="shared" si="8"/>
        <v>61121014.810000002</v>
      </c>
      <c r="F48" s="40">
        <f t="shared" si="8"/>
        <v>30732550.359999999</v>
      </c>
      <c r="G48" s="41">
        <f t="shared" si="8"/>
        <v>30732550.359999999</v>
      </c>
      <c r="H48" s="40">
        <f t="shared" si="8"/>
        <v>30732550.359999999</v>
      </c>
      <c r="I48" s="40">
        <f t="shared" si="8"/>
        <v>30732550.359999999</v>
      </c>
      <c r="J48" s="40">
        <f t="shared" si="8"/>
        <v>30388464.449999999</v>
      </c>
      <c r="K48" s="42"/>
    </row>
    <row r="50" spans="1:10" x14ac:dyDescent="0.2">
      <c r="A50" s="3" t="s">
        <v>56</v>
      </c>
      <c r="E50" s="44"/>
      <c r="F50" s="44"/>
      <c r="G50" s="44"/>
      <c r="H50" s="45"/>
      <c r="I50" s="44"/>
      <c r="J50" s="44"/>
    </row>
  </sheetData>
  <mergeCells count="13">
    <mergeCell ref="A46:B46"/>
    <mergeCell ref="A10:B10"/>
    <mergeCell ref="A16:B16"/>
    <mergeCell ref="A24:B24"/>
    <mergeCell ref="A34:B34"/>
    <mergeCell ref="A36:B36"/>
    <mergeCell ref="A44:B44"/>
    <mergeCell ref="A1:J1"/>
    <mergeCell ref="A2:J2"/>
    <mergeCell ref="A3:J3"/>
    <mergeCell ref="A7:B9"/>
    <mergeCell ref="C7:I7"/>
    <mergeCell ref="J7:J8"/>
  </mergeCells>
  <printOptions horizontalCentered="1"/>
  <pageMargins left="0.11811023622047245" right="0.11811023622047245" top="0.15748031496062992" bottom="0.15748031496062992" header="0.31496062992125984" footer="0.31496062992125984"/>
  <pageSetup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2017-07-04T19:58:28Z</cp:lastPrinted>
  <dcterms:created xsi:type="dcterms:W3CDTF">2017-07-04T19:57:04Z</dcterms:created>
  <dcterms:modified xsi:type="dcterms:W3CDTF">2017-07-04T19:58:59Z</dcterms:modified>
</cp:coreProperties>
</file>